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<sst xmlns="http://schemas.openxmlformats.org/spreadsheetml/2006/main" count="143" uniqueCount="46">
  <si>
    <t>Периодичность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</si>
  <si>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</si>
  <si>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</si>
  <si>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</si>
  <si>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</si>
  <si>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</si>
  <si>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</si>
  <si>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</si>
  <si>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</si>
  <si>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</si>
  <si>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Стоимость работ   руб.</t>
  </si>
  <si>
    <t>Стоимость работ (рублей)</t>
  </si>
  <si>
    <t>1 раз в год</t>
  </si>
  <si>
    <t>2. Усиление перекрытий</t>
  </si>
  <si>
    <t>5. Ремонт, замена внутридомовых электрических сетей</t>
  </si>
  <si>
    <t>Перечень дополнительных работ по содержанию и ремонту общего имущества собственников помещений в многоквартирном доме,                      являющемся объектом конкурса</t>
  </si>
  <si>
    <t xml:space="preserve"> Приложение №4
  извещению и </t>
  </si>
  <si>
    <t xml:space="preserve">конкурсной документации 
 о проведении открытого конкурса
</t>
  </si>
  <si>
    <t>4.Проведение технической инвентаризации</t>
  </si>
  <si>
    <t>24</t>
  </si>
  <si>
    <t>17</t>
  </si>
  <si>
    <t>9</t>
  </si>
  <si>
    <t>11</t>
  </si>
  <si>
    <t>30</t>
  </si>
  <si>
    <t>12</t>
  </si>
  <si>
    <t>14</t>
  </si>
  <si>
    <t>10</t>
  </si>
  <si>
    <t>44</t>
  </si>
  <si>
    <t>46</t>
  </si>
  <si>
    <t>15</t>
  </si>
  <si>
    <t>2</t>
  </si>
  <si>
    <t>8</t>
  </si>
  <si>
    <t>Лот № 4 Исакогорский и Цигломенский территориальный округ</t>
  </si>
  <si>
    <t>ул. Зеньковича</t>
  </si>
  <si>
    <t>ул. Лесозаводская</t>
  </si>
  <si>
    <t>1</t>
  </si>
  <si>
    <t>ул. Парковая</t>
  </si>
  <si>
    <t>16,1</t>
  </si>
  <si>
    <t>32</t>
  </si>
  <si>
    <t>54</t>
  </si>
  <si>
    <t>56</t>
  </si>
  <si>
    <t>1,1</t>
  </si>
  <si>
    <t>40</t>
  </si>
  <si>
    <t>50</t>
  </si>
  <si>
    <t>52</t>
  </si>
  <si>
    <t>34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</si>
</sst>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_р_."/>
    <numFmt numFmtId="174" formatCode="#,##0.0"/>
    <numFmt numFmtId="175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172" fontId="1" fillId="33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33" borderId="10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 horizontal="center"/>
    </xf>
    <xf numFmtId="172" fontId="1" fillId="33" borderId="12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1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2" fontId="1" fillId="33" borderId="12" xfId="0" applyNumberFormat="1" applyFont="1" applyFill="1" applyBorder="1" applyAlignment="1">
      <alignment horizontal="center"/>
    </xf>
    <xf numFmtId="1" fontId="0" fillId="33" borderId="0" xfId="0" applyNumberFormat="1" applyFont="1" applyFill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1" fillId="33" borderId="16" xfId="0" applyFont="1" applyFill="1" applyBorder="1" applyAlignment="1">
      <alignment horizontal="left" vertical="center"/>
    </xf>
    <xf numFmtId="2" fontId="1" fillId="33" borderId="17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left" vertical="center" wrapText="1"/>
    </xf>
    <xf numFmtId="17" fontId="1" fillId="33" borderId="19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right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1"/>
  <sheetViews>
    <sheetView tabSelected="1" zoomScale="82" zoomScaleNormal="82" zoomScaleSheetLayoutView="100" zoomScalePageLayoutView="34" workbookViewId="0" topLeftCell="F1">
      <selection activeCell="Z26" sqref="Z26"/>
    </sheetView>
  </sheetViews>
  <sheetFormatPr defaultColWidth="9.00390625" defaultRowHeight="12.75"/>
  <cols>
    <col min="1" max="1" width="20.375" style="1" customWidth="1"/>
    <col min="2" max="2" width="51.00390625" style="1" customWidth="1"/>
    <col min="3" max="8" width="15.75390625" style="1" customWidth="1"/>
    <col min="9" max="9" width="15.75390625" style="24" customWidth="1"/>
    <col min="10" max="25" width="15.75390625" style="1" customWidth="1"/>
    <col min="26" max="16384" width="9.125" style="1" customWidth="1"/>
  </cols>
  <sheetData>
    <row r="1" spans="2:9" s="3" customFormat="1" ht="27" customHeight="1">
      <c r="B1" s="4"/>
      <c r="C1" s="43" t="s">
        <v>16</v>
      </c>
      <c r="D1" s="43"/>
      <c r="E1" s="43"/>
      <c r="F1" s="43"/>
      <c r="I1" s="22"/>
    </row>
    <row r="2" spans="2:9" s="3" customFormat="1" ht="41.25" customHeight="1">
      <c r="B2" s="5"/>
      <c r="C2" s="43" t="s">
        <v>17</v>
      </c>
      <c r="D2" s="43"/>
      <c r="E2" s="43"/>
      <c r="F2" s="43"/>
      <c r="I2" s="22"/>
    </row>
    <row r="3" spans="1:9" s="6" customFormat="1" ht="63" customHeight="1">
      <c r="A3" s="44" t="s">
        <v>15</v>
      </c>
      <c r="B3" s="44"/>
      <c r="I3" s="23"/>
    </row>
    <row r="4" spans="1:25" s="3" customFormat="1" ht="18.75" customHeight="1">
      <c r="A4" s="47" t="s">
        <v>32</v>
      </c>
      <c r="B4" s="47"/>
      <c r="C4" s="31" t="s">
        <v>33</v>
      </c>
      <c r="D4" s="31" t="s">
        <v>34</v>
      </c>
      <c r="E4" s="31" t="s">
        <v>33</v>
      </c>
      <c r="F4" s="31" t="s">
        <v>33</v>
      </c>
      <c r="G4" s="31" t="s">
        <v>33</v>
      </c>
      <c r="H4" s="31" t="s">
        <v>33</v>
      </c>
      <c r="I4" s="31" t="s">
        <v>33</v>
      </c>
      <c r="J4" s="31" t="s">
        <v>33</v>
      </c>
      <c r="K4" s="31" t="s">
        <v>36</v>
      </c>
      <c r="L4" s="31" t="s">
        <v>36</v>
      </c>
      <c r="M4" s="31" t="s">
        <v>36</v>
      </c>
      <c r="N4" s="31" t="s">
        <v>36</v>
      </c>
      <c r="O4" s="31" t="s">
        <v>33</v>
      </c>
      <c r="P4" s="31" t="s">
        <v>33</v>
      </c>
      <c r="Q4" s="31" t="s">
        <v>36</v>
      </c>
      <c r="R4" s="31" t="s">
        <v>33</v>
      </c>
      <c r="S4" s="31" t="s">
        <v>33</v>
      </c>
      <c r="T4" s="31" t="s">
        <v>33</v>
      </c>
      <c r="U4" s="31" t="s">
        <v>33</v>
      </c>
      <c r="V4" s="31" t="s">
        <v>33</v>
      </c>
      <c r="W4" s="31" t="s">
        <v>33</v>
      </c>
      <c r="X4" s="31" t="s">
        <v>33</v>
      </c>
      <c r="Y4" s="31" t="s">
        <v>33</v>
      </c>
    </row>
    <row r="5" spans="1:25" s="7" customFormat="1" ht="39" customHeight="1">
      <c r="A5" s="45" t="s">
        <v>6</v>
      </c>
      <c r="B5" s="46" t="s">
        <v>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s="7" customFormat="1" ht="27" customHeight="1">
      <c r="A6" s="45"/>
      <c r="B6" s="46"/>
      <c r="C6" s="48" t="s">
        <v>19</v>
      </c>
      <c r="D6" s="48" t="s">
        <v>35</v>
      </c>
      <c r="E6" s="29" t="s">
        <v>29</v>
      </c>
      <c r="F6" s="29" t="s">
        <v>37</v>
      </c>
      <c r="G6" s="29" t="s">
        <v>38</v>
      </c>
      <c r="H6" s="29" t="s">
        <v>27</v>
      </c>
      <c r="I6" s="29" t="s">
        <v>39</v>
      </c>
      <c r="J6" s="29" t="s">
        <v>40</v>
      </c>
      <c r="K6" s="29" t="s">
        <v>31</v>
      </c>
      <c r="L6" s="29" t="s">
        <v>21</v>
      </c>
      <c r="M6" s="29" t="s">
        <v>26</v>
      </c>
      <c r="N6" s="29" t="s">
        <v>22</v>
      </c>
      <c r="O6" s="29" t="s">
        <v>24</v>
      </c>
      <c r="P6" s="29" t="s">
        <v>25</v>
      </c>
      <c r="Q6" s="29" t="s">
        <v>41</v>
      </c>
      <c r="R6" s="29" t="s">
        <v>23</v>
      </c>
      <c r="S6" s="29" t="s">
        <v>28</v>
      </c>
      <c r="T6" s="29" t="s">
        <v>20</v>
      </c>
      <c r="U6" s="29" t="s">
        <v>42</v>
      </c>
      <c r="V6" s="29" t="s">
        <v>43</v>
      </c>
      <c r="W6" s="29" t="s">
        <v>44</v>
      </c>
      <c r="X6" s="29" t="s">
        <v>30</v>
      </c>
      <c r="Y6" s="29" t="s">
        <v>45</v>
      </c>
    </row>
    <row r="7" spans="1:25" s="3" customFormat="1" ht="18.75" customHeight="1">
      <c r="A7" s="8"/>
      <c r="B7" s="8" t="s">
        <v>8</v>
      </c>
      <c r="C7" s="19">
        <v>695.3</v>
      </c>
      <c r="D7" s="19">
        <v>666.9</v>
      </c>
      <c r="E7" s="19">
        <v>509</v>
      </c>
      <c r="F7" s="19">
        <v>710.6</v>
      </c>
      <c r="G7" s="19">
        <v>568.2</v>
      </c>
      <c r="H7" s="19">
        <v>685.6</v>
      </c>
      <c r="I7" s="19">
        <v>712.8</v>
      </c>
      <c r="J7" s="19">
        <v>535.5</v>
      </c>
      <c r="K7" s="19">
        <v>502.7</v>
      </c>
      <c r="L7" s="19">
        <v>513.4</v>
      </c>
      <c r="M7" s="19">
        <v>513.4</v>
      </c>
      <c r="N7" s="19">
        <v>516.6</v>
      </c>
      <c r="O7" s="19">
        <v>578.9</v>
      </c>
      <c r="P7" s="19">
        <v>591.9</v>
      </c>
      <c r="Q7" s="19">
        <v>528.1</v>
      </c>
      <c r="R7" s="19">
        <v>549</v>
      </c>
      <c r="S7" s="19">
        <v>401.4</v>
      </c>
      <c r="T7" s="19">
        <v>480.4</v>
      </c>
      <c r="U7" s="19">
        <v>396.2</v>
      </c>
      <c r="V7" s="19">
        <v>732.5</v>
      </c>
      <c r="W7" s="19">
        <v>714</v>
      </c>
      <c r="X7" s="19">
        <v>405.3</v>
      </c>
      <c r="Y7" s="19">
        <v>572.8</v>
      </c>
    </row>
    <row r="8" spans="1:25" s="3" customFormat="1" ht="18.75" customHeight="1" thickBot="1">
      <c r="A8" s="8"/>
      <c r="B8" s="8" t="s">
        <v>9</v>
      </c>
      <c r="C8" s="19">
        <v>695.3</v>
      </c>
      <c r="D8" s="19">
        <v>666.9</v>
      </c>
      <c r="E8" s="19">
        <v>509</v>
      </c>
      <c r="F8" s="19">
        <v>710.6</v>
      </c>
      <c r="G8" s="19">
        <v>568.2</v>
      </c>
      <c r="H8" s="19">
        <v>685.6</v>
      </c>
      <c r="I8" s="19">
        <v>712.8</v>
      </c>
      <c r="J8" s="19">
        <v>535.5</v>
      </c>
      <c r="K8" s="19">
        <v>502.7</v>
      </c>
      <c r="L8" s="19">
        <v>513.4</v>
      </c>
      <c r="M8" s="19">
        <v>513.4</v>
      </c>
      <c r="N8" s="19">
        <v>516.6</v>
      </c>
      <c r="O8" s="19">
        <v>578.9</v>
      </c>
      <c r="P8" s="19">
        <v>591.9</v>
      </c>
      <c r="Q8" s="19">
        <v>528.1</v>
      </c>
      <c r="R8" s="19">
        <v>549</v>
      </c>
      <c r="S8" s="19">
        <v>401.4</v>
      </c>
      <c r="T8" s="19">
        <v>480.4</v>
      </c>
      <c r="U8" s="19">
        <v>396.2</v>
      </c>
      <c r="V8" s="19">
        <v>732.5</v>
      </c>
      <c r="W8" s="19">
        <v>714</v>
      </c>
      <c r="X8" s="19">
        <v>405.3</v>
      </c>
      <c r="Y8" s="19">
        <v>572.8</v>
      </c>
    </row>
    <row r="9" spans="1:25" s="3" customFormat="1" ht="18.75" customHeight="1">
      <c r="A9" s="32" t="s">
        <v>5</v>
      </c>
      <c r="B9" s="25" t="s">
        <v>2</v>
      </c>
      <c r="C9" s="26">
        <f>C8*45%/100</f>
        <v>3.12885</v>
      </c>
      <c r="D9" s="26">
        <f>D8*45%/100</f>
        <v>3.00105</v>
      </c>
      <c r="E9" s="26">
        <f>E8*45%/100</f>
        <v>2.2905</v>
      </c>
      <c r="F9" s="26">
        <f>F8*45%/100</f>
        <v>3.1977</v>
      </c>
      <c r="G9" s="26">
        <f>G8*45%/100</f>
        <v>2.5569</v>
      </c>
      <c r="H9" s="26">
        <f aca="true" t="shared" si="0" ref="H9:Y9">H8*45%/100</f>
        <v>3.0852000000000004</v>
      </c>
      <c r="I9" s="26">
        <f t="shared" si="0"/>
        <v>3.2076</v>
      </c>
      <c r="J9" s="26">
        <f t="shared" si="0"/>
        <v>2.40975</v>
      </c>
      <c r="K9" s="26">
        <f t="shared" si="0"/>
        <v>2.26215</v>
      </c>
      <c r="L9" s="26">
        <f t="shared" si="0"/>
        <v>2.3103</v>
      </c>
      <c r="M9" s="26">
        <f t="shared" si="0"/>
        <v>2.3103</v>
      </c>
      <c r="N9" s="26">
        <f t="shared" si="0"/>
        <v>2.3247000000000004</v>
      </c>
      <c r="O9" s="26">
        <f t="shared" si="0"/>
        <v>2.60505</v>
      </c>
      <c r="P9" s="26">
        <f t="shared" si="0"/>
        <v>2.6635500000000003</v>
      </c>
      <c r="Q9" s="26">
        <f t="shared" si="0"/>
        <v>2.37645</v>
      </c>
      <c r="R9" s="26">
        <f t="shared" si="0"/>
        <v>2.4705</v>
      </c>
      <c r="S9" s="26">
        <f t="shared" si="0"/>
        <v>1.8063</v>
      </c>
      <c r="T9" s="26">
        <f t="shared" si="0"/>
        <v>2.1618</v>
      </c>
      <c r="U9" s="26">
        <f t="shared" si="0"/>
        <v>1.7829</v>
      </c>
      <c r="V9" s="26">
        <f t="shared" si="0"/>
        <v>3.29625</v>
      </c>
      <c r="W9" s="26">
        <f t="shared" si="0"/>
        <v>3.213</v>
      </c>
      <c r="X9" s="26">
        <f t="shared" si="0"/>
        <v>1.8238500000000002</v>
      </c>
      <c r="Y9" s="26">
        <f t="shared" si="0"/>
        <v>2.5776</v>
      </c>
    </row>
    <row r="10" spans="1:25" s="6" customFormat="1" ht="18.75" customHeight="1">
      <c r="A10" s="33"/>
      <c r="B10" s="15" t="s">
        <v>11</v>
      </c>
      <c r="C10" s="9">
        <f>1007.68*C9</f>
        <v>3152.879568</v>
      </c>
      <c r="D10" s="9">
        <f>1007.68*D9</f>
        <v>3024.0980640000002</v>
      </c>
      <c r="E10" s="9">
        <f>1007.68*E9</f>
        <v>2308.0910400000002</v>
      </c>
      <c r="F10" s="9">
        <f>1007.68*F9</f>
        <v>3222.258336</v>
      </c>
      <c r="G10" s="9">
        <f>1007.68*G9</f>
        <v>2576.536992</v>
      </c>
      <c r="H10" s="9">
        <f aca="true" t="shared" si="1" ref="H10:Y10">1007.68*H9</f>
        <v>3108.8943360000003</v>
      </c>
      <c r="I10" s="9">
        <f t="shared" si="1"/>
        <v>3232.2343679999994</v>
      </c>
      <c r="J10" s="9">
        <f t="shared" si="1"/>
        <v>2428.25688</v>
      </c>
      <c r="K10" s="9">
        <f t="shared" si="1"/>
        <v>2279.523312</v>
      </c>
      <c r="L10" s="9">
        <f t="shared" si="1"/>
        <v>2328.043104</v>
      </c>
      <c r="M10" s="9">
        <f t="shared" si="1"/>
        <v>2328.043104</v>
      </c>
      <c r="N10" s="9">
        <f t="shared" si="1"/>
        <v>2342.5536960000004</v>
      </c>
      <c r="O10" s="9">
        <f t="shared" si="1"/>
        <v>2625.056784</v>
      </c>
      <c r="P10" s="9">
        <f t="shared" si="1"/>
        <v>2684.006064</v>
      </c>
      <c r="Q10" s="9">
        <f t="shared" si="1"/>
        <v>2394.701136</v>
      </c>
      <c r="R10" s="9">
        <f t="shared" si="1"/>
        <v>2489.4734399999998</v>
      </c>
      <c r="S10" s="9">
        <f t="shared" si="1"/>
        <v>1820.172384</v>
      </c>
      <c r="T10" s="9">
        <f t="shared" si="1"/>
        <v>2178.402624</v>
      </c>
      <c r="U10" s="9">
        <f t="shared" si="1"/>
        <v>1796.5926719999998</v>
      </c>
      <c r="V10" s="9">
        <f t="shared" si="1"/>
        <v>3321.5652</v>
      </c>
      <c r="W10" s="9">
        <f t="shared" si="1"/>
        <v>3237.67584</v>
      </c>
      <c r="X10" s="9">
        <f t="shared" si="1"/>
        <v>1837.857168</v>
      </c>
      <c r="Y10" s="9">
        <f t="shared" si="1"/>
        <v>2597.395968</v>
      </c>
    </row>
    <row r="11" spans="1:25" s="3" customFormat="1" ht="18.75" customHeight="1">
      <c r="A11" s="33"/>
      <c r="B11" s="15" t="s">
        <v>1</v>
      </c>
      <c r="C11" s="2">
        <f>C10/C7/12</f>
        <v>0.37788</v>
      </c>
      <c r="D11" s="2">
        <f>D10/D7/12</f>
        <v>0.37788000000000005</v>
      </c>
      <c r="E11" s="2">
        <f>E10/E7/12</f>
        <v>0.37788000000000005</v>
      </c>
      <c r="F11" s="2">
        <f>F10/F7/12</f>
        <v>0.37788</v>
      </c>
      <c r="G11" s="2">
        <f>G10/G7/12</f>
        <v>0.37787999999999994</v>
      </c>
      <c r="H11" s="2">
        <f aca="true" t="shared" si="2" ref="H11:Y11">H10/H7/12</f>
        <v>0.37788</v>
      </c>
      <c r="I11" s="2">
        <f t="shared" si="2"/>
        <v>0.37788</v>
      </c>
      <c r="J11" s="2">
        <f t="shared" si="2"/>
        <v>0.37788</v>
      </c>
      <c r="K11" s="2">
        <f t="shared" si="2"/>
        <v>0.37788</v>
      </c>
      <c r="L11" s="2">
        <f t="shared" si="2"/>
        <v>0.37788</v>
      </c>
      <c r="M11" s="2">
        <f t="shared" si="2"/>
        <v>0.37788</v>
      </c>
      <c r="N11" s="2">
        <f t="shared" si="2"/>
        <v>0.37788000000000005</v>
      </c>
      <c r="O11" s="2">
        <f t="shared" si="2"/>
        <v>0.37788</v>
      </c>
      <c r="P11" s="2">
        <f t="shared" si="2"/>
        <v>0.37788000000000005</v>
      </c>
      <c r="Q11" s="2">
        <f t="shared" si="2"/>
        <v>0.37788</v>
      </c>
      <c r="R11" s="2">
        <f t="shared" si="2"/>
        <v>0.37788</v>
      </c>
      <c r="S11" s="2">
        <f t="shared" si="2"/>
        <v>0.37788</v>
      </c>
      <c r="T11" s="2">
        <f t="shared" si="2"/>
        <v>0.37788</v>
      </c>
      <c r="U11" s="2">
        <f t="shared" si="2"/>
        <v>0.37788</v>
      </c>
      <c r="V11" s="2">
        <f t="shared" si="2"/>
        <v>0.37788</v>
      </c>
      <c r="W11" s="2">
        <f t="shared" si="2"/>
        <v>0.37788</v>
      </c>
      <c r="X11" s="2">
        <f t="shared" si="2"/>
        <v>0.37788</v>
      </c>
      <c r="Y11" s="2">
        <f t="shared" si="2"/>
        <v>0.37788</v>
      </c>
    </row>
    <row r="12" spans="1:25" s="3" customFormat="1" ht="18.75" customHeight="1" thickBot="1">
      <c r="A12" s="34"/>
      <c r="B12" s="27" t="s">
        <v>0</v>
      </c>
      <c r="C12" s="28" t="s">
        <v>12</v>
      </c>
      <c r="D12" s="28" t="s">
        <v>12</v>
      </c>
      <c r="E12" s="28" t="s">
        <v>12</v>
      </c>
      <c r="F12" s="28" t="s">
        <v>12</v>
      </c>
      <c r="G12" s="28" t="s">
        <v>12</v>
      </c>
      <c r="H12" s="28" t="s">
        <v>12</v>
      </c>
      <c r="I12" s="28" t="s">
        <v>12</v>
      </c>
      <c r="J12" s="28" t="s">
        <v>12</v>
      </c>
      <c r="K12" s="28" t="s">
        <v>12</v>
      </c>
      <c r="L12" s="28" t="s">
        <v>12</v>
      </c>
      <c r="M12" s="28" t="s">
        <v>12</v>
      </c>
      <c r="N12" s="28" t="s">
        <v>12</v>
      </c>
      <c r="O12" s="28" t="s">
        <v>12</v>
      </c>
      <c r="P12" s="28" t="s">
        <v>12</v>
      </c>
      <c r="Q12" s="28" t="s">
        <v>12</v>
      </c>
      <c r="R12" s="28" t="s">
        <v>12</v>
      </c>
      <c r="S12" s="28" t="s">
        <v>12</v>
      </c>
      <c r="T12" s="28" t="s">
        <v>12</v>
      </c>
      <c r="U12" s="28" t="s">
        <v>12</v>
      </c>
      <c r="V12" s="28" t="s">
        <v>12</v>
      </c>
      <c r="W12" s="28" t="s">
        <v>12</v>
      </c>
      <c r="X12" s="28" t="s">
        <v>12</v>
      </c>
      <c r="Y12" s="28" t="s">
        <v>12</v>
      </c>
    </row>
    <row r="13" spans="1:25" s="3" customFormat="1" ht="18.75" customHeight="1">
      <c r="A13" s="35" t="s">
        <v>13</v>
      </c>
      <c r="B13" s="16" t="s">
        <v>3</v>
      </c>
      <c r="C13" s="17">
        <f>C8*10%/10</f>
        <v>6.953</v>
      </c>
      <c r="D13" s="17">
        <f>D8*10%/10</f>
        <v>6.669</v>
      </c>
      <c r="E13" s="17">
        <f>E8*10%/10</f>
        <v>5.090000000000001</v>
      </c>
      <c r="F13" s="17">
        <f>F8*10%/10</f>
        <v>7.106</v>
      </c>
      <c r="G13" s="17">
        <f>G8*10%/10</f>
        <v>5.682</v>
      </c>
      <c r="H13" s="17">
        <f aca="true" t="shared" si="3" ref="H13:Y13">H8*10%/10</f>
        <v>6.856</v>
      </c>
      <c r="I13" s="17">
        <f t="shared" si="3"/>
        <v>7.128</v>
      </c>
      <c r="J13" s="17">
        <f t="shared" si="3"/>
        <v>5.355</v>
      </c>
      <c r="K13" s="17">
        <f t="shared" si="3"/>
        <v>5.027</v>
      </c>
      <c r="L13" s="17">
        <f t="shared" si="3"/>
        <v>5.134</v>
      </c>
      <c r="M13" s="17">
        <f t="shared" si="3"/>
        <v>5.134</v>
      </c>
      <c r="N13" s="17">
        <f t="shared" si="3"/>
        <v>5.166</v>
      </c>
      <c r="O13" s="17">
        <f t="shared" si="3"/>
        <v>5.789</v>
      </c>
      <c r="P13" s="17">
        <f t="shared" si="3"/>
        <v>5.919</v>
      </c>
      <c r="Q13" s="17">
        <f t="shared" si="3"/>
        <v>5.281000000000001</v>
      </c>
      <c r="R13" s="17">
        <f t="shared" si="3"/>
        <v>5.49</v>
      </c>
      <c r="S13" s="17">
        <f t="shared" si="3"/>
        <v>4.014</v>
      </c>
      <c r="T13" s="17">
        <f t="shared" si="3"/>
        <v>4.804</v>
      </c>
      <c r="U13" s="17">
        <f t="shared" si="3"/>
        <v>3.9620000000000006</v>
      </c>
      <c r="V13" s="17">
        <f t="shared" si="3"/>
        <v>7.325</v>
      </c>
      <c r="W13" s="17">
        <f t="shared" si="3"/>
        <v>7.140000000000001</v>
      </c>
      <c r="X13" s="17">
        <f t="shared" si="3"/>
        <v>4.053</v>
      </c>
      <c r="Y13" s="17">
        <f t="shared" si="3"/>
        <v>5.728</v>
      </c>
    </row>
    <row r="14" spans="1:25" s="3" customFormat="1" ht="18.75" customHeight="1">
      <c r="A14" s="35"/>
      <c r="B14" s="15" t="s">
        <v>11</v>
      </c>
      <c r="C14" s="2">
        <f>2281.73*C13</f>
        <v>15864.868690000001</v>
      </c>
      <c r="D14" s="2">
        <f>2281.73*D13</f>
        <v>15216.85737</v>
      </c>
      <c r="E14" s="2">
        <f>2281.73*E13</f>
        <v>11614.005700000002</v>
      </c>
      <c r="F14" s="2">
        <f>2281.73*F13</f>
        <v>16213.97338</v>
      </c>
      <c r="G14" s="2">
        <f>2281.73*G13</f>
        <v>12964.78986</v>
      </c>
      <c r="H14" s="2">
        <f aca="true" t="shared" si="4" ref="H14:Y14">2281.73*H13</f>
        <v>15643.54088</v>
      </c>
      <c r="I14" s="2">
        <f t="shared" si="4"/>
        <v>16264.17144</v>
      </c>
      <c r="J14" s="2">
        <f t="shared" si="4"/>
        <v>12218.66415</v>
      </c>
      <c r="K14" s="2">
        <f t="shared" si="4"/>
        <v>11470.25671</v>
      </c>
      <c r="L14" s="2">
        <f t="shared" si="4"/>
        <v>11714.401820000001</v>
      </c>
      <c r="M14" s="2">
        <f t="shared" si="4"/>
        <v>11714.401820000001</v>
      </c>
      <c r="N14" s="2">
        <f t="shared" si="4"/>
        <v>11787.41718</v>
      </c>
      <c r="O14" s="2">
        <f t="shared" si="4"/>
        <v>13208.93497</v>
      </c>
      <c r="P14" s="2">
        <f t="shared" si="4"/>
        <v>13505.55987</v>
      </c>
      <c r="Q14" s="2">
        <f t="shared" si="4"/>
        <v>12049.816130000001</v>
      </c>
      <c r="R14" s="2">
        <f t="shared" si="4"/>
        <v>12526.6977</v>
      </c>
      <c r="S14" s="2">
        <f t="shared" si="4"/>
        <v>9158.864220000001</v>
      </c>
      <c r="T14" s="2">
        <f t="shared" si="4"/>
        <v>10961.43092</v>
      </c>
      <c r="U14" s="2">
        <f t="shared" si="4"/>
        <v>9040.21426</v>
      </c>
      <c r="V14" s="2">
        <f t="shared" si="4"/>
        <v>16713.67225</v>
      </c>
      <c r="W14" s="2">
        <f t="shared" si="4"/>
        <v>16291.552200000002</v>
      </c>
      <c r="X14" s="2">
        <f t="shared" si="4"/>
        <v>9247.85169</v>
      </c>
      <c r="Y14" s="2">
        <f t="shared" si="4"/>
        <v>13069.74944</v>
      </c>
    </row>
    <row r="15" spans="1:25" s="3" customFormat="1" ht="18.75" customHeight="1">
      <c r="A15" s="35"/>
      <c r="B15" s="15" t="s">
        <v>1</v>
      </c>
      <c r="C15" s="2">
        <f>C14/C7/12</f>
        <v>1.901441666666667</v>
      </c>
      <c r="D15" s="2">
        <f>D14/D7/12</f>
        <v>1.9014416666666667</v>
      </c>
      <c r="E15" s="2">
        <f>E14/E7/12</f>
        <v>1.901441666666667</v>
      </c>
      <c r="F15" s="2">
        <f>F14/F7/12</f>
        <v>1.9014416666666667</v>
      </c>
      <c r="G15" s="2">
        <f>G14/G7/12</f>
        <v>1.9014416666666667</v>
      </c>
      <c r="H15" s="2">
        <f aca="true" t="shared" si="5" ref="H15:Y15">H14/H7/12</f>
        <v>1.9014416666666667</v>
      </c>
      <c r="I15" s="2">
        <f t="shared" si="5"/>
        <v>1.901441666666667</v>
      </c>
      <c r="J15" s="2">
        <f t="shared" si="5"/>
        <v>1.9014416666666667</v>
      </c>
      <c r="K15" s="2">
        <f t="shared" si="5"/>
        <v>1.9014416666666667</v>
      </c>
      <c r="L15" s="2">
        <f t="shared" si="5"/>
        <v>1.901441666666667</v>
      </c>
      <c r="M15" s="2">
        <f t="shared" si="5"/>
        <v>1.901441666666667</v>
      </c>
      <c r="N15" s="2">
        <f t="shared" si="5"/>
        <v>1.9014416666666667</v>
      </c>
      <c r="O15" s="2">
        <f t="shared" si="5"/>
        <v>1.901441666666667</v>
      </c>
      <c r="P15" s="2">
        <f t="shared" si="5"/>
        <v>1.9014416666666667</v>
      </c>
      <c r="Q15" s="2">
        <f t="shared" si="5"/>
        <v>1.9014416666666667</v>
      </c>
      <c r="R15" s="2">
        <f t="shared" si="5"/>
        <v>1.9014416666666667</v>
      </c>
      <c r="S15" s="2">
        <f t="shared" si="5"/>
        <v>1.901441666666667</v>
      </c>
      <c r="T15" s="2">
        <f t="shared" si="5"/>
        <v>1.901441666666667</v>
      </c>
      <c r="U15" s="2">
        <f t="shared" si="5"/>
        <v>1.901441666666667</v>
      </c>
      <c r="V15" s="2">
        <f t="shared" si="5"/>
        <v>1.9014416666666667</v>
      </c>
      <c r="W15" s="2">
        <f t="shared" si="5"/>
        <v>1.901441666666667</v>
      </c>
      <c r="X15" s="2">
        <f t="shared" si="5"/>
        <v>1.9014416666666667</v>
      </c>
      <c r="Y15" s="2">
        <f t="shared" si="5"/>
        <v>1.9014416666666667</v>
      </c>
    </row>
    <row r="16" spans="1:25" s="3" customFormat="1" ht="18.75" customHeight="1" thickBot="1">
      <c r="A16" s="36"/>
      <c r="B16" s="27" t="s">
        <v>0</v>
      </c>
      <c r="C16" s="28" t="s">
        <v>12</v>
      </c>
      <c r="D16" s="28" t="s">
        <v>12</v>
      </c>
      <c r="E16" s="28" t="s">
        <v>12</v>
      </c>
      <c r="F16" s="28" t="s">
        <v>12</v>
      </c>
      <c r="G16" s="28" t="s">
        <v>12</v>
      </c>
      <c r="H16" s="28" t="s">
        <v>12</v>
      </c>
      <c r="I16" s="28" t="s">
        <v>12</v>
      </c>
      <c r="J16" s="28" t="s">
        <v>12</v>
      </c>
      <c r="K16" s="28" t="s">
        <v>12</v>
      </c>
      <c r="L16" s="28" t="s">
        <v>12</v>
      </c>
      <c r="M16" s="28" t="s">
        <v>12</v>
      </c>
      <c r="N16" s="28" t="s">
        <v>12</v>
      </c>
      <c r="O16" s="28" t="s">
        <v>12</v>
      </c>
      <c r="P16" s="28" t="s">
        <v>12</v>
      </c>
      <c r="Q16" s="28" t="s">
        <v>12</v>
      </c>
      <c r="R16" s="28" t="s">
        <v>12</v>
      </c>
      <c r="S16" s="28" t="s">
        <v>12</v>
      </c>
      <c r="T16" s="28" t="s">
        <v>12</v>
      </c>
      <c r="U16" s="28" t="s">
        <v>12</v>
      </c>
      <c r="V16" s="28" t="s">
        <v>12</v>
      </c>
      <c r="W16" s="28" t="s">
        <v>12</v>
      </c>
      <c r="X16" s="28" t="s">
        <v>12</v>
      </c>
      <c r="Y16" s="28" t="s">
        <v>12</v>
      </c>
    </row>
    <row r="17" spans="1:25" s="3" customFormat="1" ht="18.75" customHeight="1" thickTop="1">
      <c r="A17" s="38" t="s">
        <v>18</v>
      </c>
      <c r="B17" s="20" t="s">
        <v>11</v>
      </c>
      <c r="C17" s="21">
        <v>7500</v>
      </c>
      <c r="D17" s="21">
        <v>7500</v>
      </c>
      <c r="E17" s="21">
        <v>7500</v>
      </c>
      <c r="F17" s="21">
        <v>7500</v>
      </c>
      <c r="G17" s="21">
        <v>7500</v>
      </c>
      <c r="H17" s="21">
        <v>7500</v>
      </c>
      <c r="I17" s="21">
        <v>7500</v>
      </c>
      <c r="J17" s="21">
        <v>7500</v>
      </c>
      <c r="K17" s="21">
        <v>7500</v>
      </c>
      <c r="L17" s="21">
        <v>7500</v>
      </c>
      <c r="M17" s="21">
        <v>7500</v>
      </c>
      <c r="N17" s="21">
        <v>7500</v>
      </c>
      <c r="O17" s="21">
        <v>7500</v>
      </c>
      <c r="P17" s="21">
        <v>7500</v>
      </c>
      <c r="Q17" s="21">
        <v>7500</v>
      </c>
      <c r="R17" s="21">
        <v>7500</v>
      </c>
      <c r="S17" s="21">
        <v>7500</v>
      </c>
      <c r="T17" s="21">
        <v>2500</v>
      </c>
      <c r="U17" s="21">
        <v>7500</v>
      </c>
      <c r="V17" s="21">
        <v>7500</v>
      </c>
      <c r="W17" s="21">
        <v>7500</v>
      </c>
      <c r="X17" s="21">
        <v>7500</v>
      </c>
      <c r="Y17" s="21">
        <v>7500</v>
      </c>
    </row>
    <row r="18" spans="1:25" s="3" customFormat="1" ht="18.75" customHeight="1">
      <c r="A18" s="39"/>
      <c r="B18" s="20" t="s">
        <v>1</v>
      </c>
      <c r="C18" s="21">
        <f>C17/C7/36</f>
        <v>0.29963085478690255</v>
      </c>
      <c r="D18" s="21">
        <f>D17/D7/36</f>
        <v>0.31239066326785625</v>
      </c>
      <c r="E18" s="21">
        <f>E17/E7/36</f>
        <v>0.40929927963326784</v>
      </c>
      <c r="F18" s="21">
        <f>F17/F7/36</f>
        <v>0.2931794727460362</v>
      </c>
      <c r="G18" s="21">
        <f>G17/G7/36</f>
        <v>0.36665493370878793</v>
      </c>
      <c r="H18" s="21">
        <f>H17/H7/36</f>
        <v>0.3038700894593543</v>
      </c>
      <c r="I18" s="21">
        <f>I17/I7/36</f>
        <v>0.2922745978301534</v>
      </c>
      <c r="J18" s="21">
        <f>J17/J7/36</f>
        <v>0.38904450669156554</v>
      </c>
      <c r="K18" s="21">
        <f>K17/K7/36</f>
        <v>0.41442875140905777</v>
      </c>
      <c r="L18" s="21">
        <f>L17/L7/36</f>
        <v>0.4057914556551097</v>
      </c>
      <c r="M18" s="21">
        <f>M17/M7/36</f>
        <v>0.4057914556551097</v>
      </c>
      <c r="N18" s="21">
        <f>N17/N7/36</f>
        <v>0.4032778423022325</v>
      </c>
      <c r="O18" s="21">
        <f>O17/O7/36</f>
        <v>0.3598779294063454</v>
      </c>
      <c r="P18" s="21">
        <f>P17/P7/36</f>
        <v>0.3519738694599313</v>
      </c>
      <c r="Q18" s="21">
        <f>Q17/Q7/36</f>
        <v>0.39449599192072204</v>
      </c>
      <c r="R18" s="21">
        <f>R17/R7/36</f>
        <v>0.37947783849423194</v>
      </c>
      <c r="S18" s="21">
        <f>S17/S7/36</f>
        <v>0.5190167746221559</v>
      </c>
      <c r="T18" s="21">
        <f>T17/T7/36</f>
        <v>0.14455546304005923</v>
      </c>
      <c r="U18" s="21">
        <f>U17/U7/36</f>
        <v>0.5258287060407202</v>
      </c>
      <c r="V18" s="21">
        <f>V17/V7/36</f>
        <v>0.2844141069397042</v>
      </c>
      <c r="W18" s="21">
        <f>W17/W7/36</f>
        <v>0.29178338001867415</v>
      </c>
      <c r="X18" s="21">
        <f>X17/X7/36</f>
        <v>0.5140225347479234</v>
      </c>
      <c r="Y18" s="21">
        <f>Y17/Y7/36</f>
        <v>0.3637104283054004</v>
      </c>
    </row>
    <row r="19" spans="1:25" s="3" customFormat="1" ht="18.75" customHeight="1" thickBot="1">
      <c r="A19" s="40"/>
      <c r="B19" s="27" t="s">
        <v>0</v>
      </c>
      <c r="C19" s="30">
        <v>43435</v>
      </c>
      <c r="D19" s="30">
        <v>43435</v>
      </c>
      <c r="E19" s="30">
        <v>43435</v>
      </c>
      <c r="F19" s="30">
        <v>43435</v>
      </c>
      <c r="G19" s="30">
        <v>43435</v>
      </c>
      <c r="H19" s="30">
        <v>43435</v>
      </c>
      <c r="I19" s="30">
        <v>43435</v>
      </c>
      <c r="J19" s="30">
        <v>43435</v>
      </c>
      <c r="K19" s="30">
        <v>43435</v>
      </c>
      <c r="L19" s="30">
        <v>43435</v>
      </c>
      <c r="M19" s="30">
        <v>43435</v>
      </c>
      <c r="N19" s="30">
        <v>43435</v>
      </c>
      <c r="O19" s="30">
        <v>43435</v>
      </c>
      <c r="P19" s="30">
        <v>43435</v>
      </c>
      <c r="Q19" s="30">
        <v>43435</v>
      </c>
      <c r="R19" s="30">
        <v>43435</v>
      </c>
      <c r="S19" s="30">
        <v>43435</v>
      </c>
      <c r="T19" s="30">
        <v>43435</v>
      </c>
      <c r="U19" s="30">
        <v>43435</v>
      </c>
      <c r="V19" s="30">
        <v>43435</v>
      </c>
      <c r="W19" s="30">
        <v>43435</v>
      </c>
      <c r="X19" s="30">
        <v>43435</v>
      </c>
      <c r="Y19" s="30">
        <v>43435</v>
      </c>
    </row>
    <row r="20" spans="1:25" s="3" customFormat="1" ht="18.75" customHeight="1" thickTop="1">
      <c r="A20" s="37" t="s">
        <v>14</v>
      </c>
      <c r="B20" s="14" t="s">
        <v>4</v>
      </c>
      <c r="C20" s="11">
        <f>C8*0.7%</f>
        <v>4.867099999999999</v>
      </c>
      <c r="D20" s="11">
        <f>D8*0.7%</f>
        <v>4.6682999999999995</v>
      </c>
      <c r="E20" s="11">
        <f>E8*0.7%</f>
        <v>3.5629999999999997</v>
      </c>
      <c r="F20" s="11">
        <f>F8*0.7%</f>
        <v>4.9742</v>
      </c>
      <c r="G20" s="11">
        <f>G8*0.7%</f>
        <v>3.9774</v>
      </c>
      <c r="H20" s="11">
        <f>H8*0.7%</f>
        <v>4.7992</v>
      </c>
      <c r="I20" s="11">
        <f>I8*0.7%</f>
        <v>4.989599999999999</v>
      </c>
      <c r="J20" s="11">
        <f>J8*0.7%</f>
        <v>3.7484999999999995</v>
      </c>
      <c r="K20" s="11">
        <f>K8*0.7%</f>
        <v>3.5188999999999995</v>
      </c>
      <c r="L20" s="11">
        <f>L8*0.7%</f>
        <v>3.5937999999999994</v>
      </c>
      <c r="M20" s="11">
        <f>M8*0.7%</f>
        <v>3.5937999999999994</v>
      </c>
      <c r="N20" s="11">
        <f>N8*0.7%</f>
        <v>3.6161999999999996</v>
      </c>
      <c r="O20" s="11">
        <f>O8*0.7%</f>
        <v>4.0523</v>
      </c>
      <c r="P20" s="11">
        <f>P8*0.7%</f>
        <v>4.143299999999999</v>
      </c>
      <c r="Q20" s="11">
        <f>Q8*0.7%</f>
        <v>3.6967</v>
      </c>
      <c r="R20" s="11">
        <f>R8*0.7%</f>
        <v>3.8429999999999995</v>
      </c>
      <c r="S20" s="11">
        <f>S8*0.7%</f>
        <v>2.8097999999999996</v>
      </c>
      <c r="T20" s="11">
        <f>T8*0.7%</f>
        <v>3.3627999999999996</v>
      </c>
      <c r="U20" s="11">
        <f>U8*0.7%</f>
        <v>2.7733999999999996</v>
      </c>
      <c r="V20" s="11">
        <f>V8*0.7%</f>
        <v>5.1274999999999995</v>
      </c>
      <c r="W20" s="11">
        <f>W8*0.7%</f>
        <v>4.997999999999999</v>
      </c>
      <c r="X20" s="11">
        <f>X8*0.7%</f>
        <v>2.8371</v>
      </c>
      <c r="Y20" s="11">
        <f>Y8*0.7%</f>
        <v>4.009599999999999</v>
      </c>
    </row>
    <row r="21" spans="1:25" s="3" customFormat="1" ht="18.75" customHeight="1">
      <c r="A21" s="35"/>
      <c r="B21" s="15" t="s">
        <v>11</v>
      </c>
      <c r="C21" s="10">
        <f>45.32*C20</f>
        <v>220.57697199999996</v>
      </c>
      <c r="D21" s="10">
        <f>45.32*D20</f>
        <v>211.567356</v>
      </c>
      <c r="E21" s="10">
        <f>45.32*E20</f>
        <v>161.47516</v>
      </c>
      <c r="F21" s="10">
        <f>45.32*F20</f>
        <v>225.43074399999998</v>
      </c>
      <c r="G21" s="10">
        <f>45.32*G20</f>
        <v>180.255768</v>
      </c>
      <c r="H21" s="10">
        <f aca="true" t="shared" si="6" ref="H21:Y21">45.32*H20</f>
        <v>217.499744</v>
      </c>
      <c r="I21" s="10">
        <f t="shared" si="6"/>
        <v>226.12867199999997</v>
      </c>
      <c r="J21" s="10">
        <f t="shared" si="6"/>
        <v>169.88201999999998</v>
      </c>
      <c r="K21" s="10">
        <f t="shared" si="6"/>
        <v>159.47654799999998</v>
      </c>
      <c r="L21" s="10">
        <f t="shared" si="6"/>
        <v>162.87101599999997</v>
      </c>
      <c r="M21" s="10">
        <f t="shared" si="6"/>
        <v>162.87101599999997</v>
      </c>
      <c r="N21" s="10">
        <f t="shared" si="6"/>
        <v>163.886184</v>
      </c>
      <c r="O21" s="10">
        <f t="shared" si="6"/>
        <v>183.65023599999998</v>
      </c>
      <c r="P21" s="10">
        <f t="shared" si="6"/>
        <v>187.77435599999995</v>
      </c>
      <c r="Q21" s="10">
        <f t="shared" si="6"/>
        <v>167.534444</v>
      </c>
      <c r="R21" s="10">
        <f t="shared" si="6"/>
        <v>174.16475999999997</v>
      </c>
      <c r="S21" s="10">
        <f t="shared" si="6"/>
        <v>127.34013599999999</v>
      </c>
      <c r="T21" s="10">
        <f t="shared" si="6"/>
        <v>152.40209599999997</v>
      </c>
      <c r="U21" s="10">
        <f t="shared" si="6"/>
        <v>125.69048799999999</v>
      </c>
      <c r="V21" s="10">
        <f t="shared" si="6"/>
        <v>232.37829999999997</v>
      </c>
      <c r="W21" s="10">
        <f t="shared" si="6"/>
        <v>226.50935999999996</v>
      </c>
      <c r="X21" s="10">
        <f t="shared" si="6"/>
        <v>128.577372</v>
      </c>
      <c r="Y21" s="10">
        <f t="shared" si="6"/>
        <v>181.71507199999996</v>
      </c>
    </row>
    <row r="22" spans="1:25" s="3" customFormat="1" ht="18.75" customHeight="1">
      <c r="A22" s="35"/>
      <c r="B22" s="15" t="s">
        <v>1</v>
      </c>
      <c r="C22" s="10">
        <f>C21/C7/12</f>
        <v>0.026436666666666664</v>
      </c>
      <c r="D22" s="10">
        <f>D21/D7/12</f>
        <v>0.026436666666666667</v>
      </c>
      <c r="E22" s="10">
        <f>E21/E7/12</f>
        <v>0.026436666666666664</v>
      </c>
      <c r="F22" s="10">
        <f>F21/F7/12</f>
        <v>0.026436666666666664</v>
      </c>
      <c r="G22" s="10">
        <f>G21/G7/12</f>
        <v>0.026436666666666664</v>
      </c>
      <c r="H22" s="10">
        <f>H21/H7/12</f>
        <v>0.026436666666666664</v>
      </c>
      <c r="I22" s="10">
        <f>I21/I7/12</f>
        <v>0.026436666666666664</v>
      </c>
      <c r="J22" s="10">
        <f>J21/J7/12</f>
        <v>0.026436666666666664</v>
      </c>
      <c r="K22" s="10">
        <f>K21/K7/12</f>
        <v>0.026436666666666664</v>
      </c>
      <c r="L22" s="10">
        <f>L21/L7/12</f>
        <v>0.026436666666666664</v>
      </c>
      <c r="M22" s="10">
        <f>M21/M7/12</f>
        <v>0.026436666666666664</v>
      </c>
      <c r="N22" s="10">
        <f>N21/N7/12</f>
        <v>0.026436666666666664</v>
      </c>
      <c r="O22" s="10">
        <f>O21/O7/12</f>
        <v>0.026436666666666664</v>
      </c>
      <c r="P22" s="10">
        <f>P21/P7/12</f>
        <v>0.02643666666666666</v>
      </c>
      <c r="Q22" s="10">
        <f>Q21/Q7/12</f>
        <v>0.026436666666666667</v>
      </c>
      <c r="R22" s="10">
        <f>R21/R7/12</f>
        <v>0.026436666666666664</v>
      </c>
      <c r="S22" s="10">
        <f>S21/S7/12</f>
        <v>0.026436666666666664</v>
      </c>
      <c r="T22" s="10">
        <f>T21/T7/12</f>
        <v>0.026436666666666664</v>
      </c>
      <c r="U22" s="10">
        <f>U21/U7/12</f>
        <v>0.026436666666666664</v>
      </c>
      <c r="V22" s="10">
        <f>V21/V7/12</f>
        <v>0.026436666666666664</v>
      </c>
      <c r="W22" s="10">
        <f>W21/W7/12</f>
        <v>0.026436666666666664</v>
      </c>
      <c r="X22" s="10">
        <f>X21/X7/12</f>
        <v>0.026436666666666664</v>
      </c>
      <c r="Y22" s="10">
        <f>Y21/Y7/12</f>
        <v>0.026436666666666664</v>
      </c>
    </row>
    <row r="23" spans="1:25" s="3" customFormat="1" ht="18.75" customHeight="1" thickBot="1">
      <c r="A23" s="36"/>
      <c r="B23" s="27" t="s">
        <v>0</v>
      </c>
      <c r="C23" s="28" t="s">
        <v>12</v>
      </c>
      <c r="D23" s="28" t="s">
        <v>12</v>
      </c>
      <c r="E23" s="28" t="s">
        <v>12</v>
      </c>
      <c r="F23" s="28" t="s">
        <v>12</v>
      </c>
      <c r="G23" s="28" t="s">
        <v>12</v>
      </c>
      <c r="H23" s="28" t="s">
        <v>12</v>
      </c>
      <c r="I23" s="28" t="s">
        <v>12</v>
      </c>
      <c r="J23" s="28" t="s">
        <v>12</v>
      </c>
      <c r="K23" s="28" t="s">
        <v>12</v>
      </c>
      <c r="L23" s="28" t="s">
        <v>12</v>
      </c>
      <c r="M23" s="28" t="s">
        <v>12</v>
      </c>
      <c r="N23" s="28" t="s">
        <v>12</v>
      </c>
      <c r="O23" s="28" t="s">
        <v>12</v>
      </c>
      <c r="P23" s="28" t="s">
        <v>12</v>
      </c>
      <c r="Q23" s="28" t="s">
        <v>12</v>
      </c>
      <c r="R23" s="28" t="s">
        <v>12</v>
      </c>
      <c r="S23" s="28" t="s">
        <v>12</v>
      </c>
      <c r="T23" s="28" t="s">
        <v>12</v>
      </c>
      <c r="U23" s="28" t="s">
        <v>12</v>
      </c>
      <c r="V23" s="28" t="s">
        <v>12</v>
      </c>
      <c r="W23" s="28" t="s">
        <v>12</v>
      </c>
      <c r="X23" s="28" t="s">
        <v>12</v>
      </c>
      <c r="Y23" s="28" t="s">
        <v>12</v>
      </c>
    </row>
    <row r="24" spans="1:25" s="8" customFormat="1" ht="18.75" customHeight="1" thickTop="1">
      <c r="A24" s="41" t="s">
        <v>10</v>
      </c>
      <c r="B24" s="42"/>
      <c r="C24" s="12">
        <f>C10+C14+C17+C21</f>
        <v>26738.32523</v>
      </c>
      <c r="D24" s="12">
        <f aca="true" t="shared" si="7" ref="D24:Y24">D10+D14+D17+D21</f>
        <v>25952.52279</v>
      </c>
      <c r="E24" s="12">
        <f t="shared" si="7"/>
        <v>21583.571900000003</v>
      </c>
      <c r="F24" s="12">
        <f t="shared" si="7"/>
        <v>27161.66246</v>
      </c>
      <c r="G24" s="12">
        <f t="shared" si="7"/>
        <v>23221.582619999997</v>
      </c>
      <c r="H24" s="12">
        <f t="shared" si="7"/>
        <v>26469.934960000002</v>
      </c>
      <c r="I24" s="12">
        <f t="shared" si="7"/>
        <v>27222.53448</v>
      </c>
      <c r="J24" s="12">
        <f t="shared" si="7"/>
        <v>22316.803050000002</v>
      </c>
      <c r="K24" s="12">
        <f t="shared" si="7"/>
        <v>21409.256569999998</v>
      </c>
      <c r="L24" s="12">
        <f t="shared" si="7"/>
        <v>21705.315940000004</v>
      </c>
      <c r="M24" s="12">
        <f t="shared" si="7"/>
        <v>21705.315940000004</v>
      </c>
      <c r="N24" s="12">
        <f t="shared" si="7"/>
        <v>21793.85706</v>
      </c>
      <c r="O24" s="12">
        <f t="shared" si="7"/>
        <v>23517.641990000004</v>
      </c>
      <c r="P24" s="12">
        <f t="shared" si="7"/>
        <v>23877.34029</v>
      </c>
      <c r="Q24" s="12">
        <f t="shared" si="7"/>
        <v>22112.051710000003</v>
      </c>
      <c r="R24" s="12">
        <f t="shared" si="7"/>
        <v>22690.3359</v>
      </c>
      <c r="S24" s="12">
        <f t="shared" si="7"/>
        <v>18606.37674</v>
      </c>
      <c r="T24" s="12">
        <f t="shared" si="7"/>
        <v>15792.23564</v>
      </c>
      <c r="U24" s="12">
        <f t="shared" si="7"/>
        <v>18462.49742</v>
      </c>
      <c r="V24" s="12">
        <f t="shared" si="7"/>
        <v>27767.61575</v>
      </c>
      <c r="W24" s="12">
        <f t="shared" si="7"/>
        <v>27255.7374</v>
      </c>
      <c r="X24" s="12">
        <f t="shared" si="7"/>
        <v>18714.286229999998</v>
      </c>
      <c r="Y24" s="12">
        <f t="shared" si="7"/>
        <v>23348.86048</v>
      </c>
    </row>
    <row r="25" s="8" customFormat="1" ht="13.5" customHeight="1"/>
    <row r="26" spans="3:25" s="8" customFormat="1" ht="13.5" customHeight="1">
      <c r="C26" s="13">
        <f>C22+C18+C15+C11</f>
        <v>2.6053891881202365</v>
      </c>
      <c r="D26" s="13">
        <f aca="true" t="shared" si="8" ref="D26:Y26">D22+D18+D15+D11</f>
        <v>2.6181489966011897</v>
      </c>
      <c r="E26" s="13">
        <f t="shared" si="8"/>
        <v>2.7150576129666018</v>
      </c>
      <c r="F26" s="13">
        <f t="shared" si="8"/>
        <v>2.5989378060793698</v>
      </c>
      <c r="G26" s="13">
        <f t="shared" si="8"/>
        <v>2.672413267042121</v>
      </c>
      <c r="H26" s="13">
        <f t="shared" si="8"/>
        <v>2.609628422792688</v>
      </c>
      <c r="I26" s="13">
        <f t="shared" si="8"/>
        <v>2.5980329311634867</v>
      </c>
      <c r="J26" s="13">
        <f t="shared" si="8"/>
        <v>2.6948028400248987</v>
      </c>
      <c r="K26" s="13">
        <f t="shared" si="8"/>
        <v>2.720187084742391</v>
      </c>
      <c r="L26" s="13">
        <f t="shared" si="8"/>
        <v>2.7115497889884432</v>
      </c>
      <c r="M26" s="13">
        <f t="shared" si="8"/>
        <v>2.7115497889884432</v>
      </c>
      <c r="N26" s="13">
        <f t="shared" si="8"/>
        <v>2.709036175635566</v>
      </c>
      <c r="O26" s="13">
        <f t="shared" si="8"/>
        <v>2.665636262739679</v>
      </c>
      <c r="P26" s="13">
        <f t="shared" si="8"/>
        <v>2.657732202793265</v>
      </c>
      <c r="Q26" s="13">
        <f t="shared" si="8"/>
        <v>2.700254325254056</v>
      </c>
      <c r="R26" s="13">
        <f t="shared" si="8"/>
        <v>2.6852361718275652</v>
      </c>
      <c r="S26" s="13">
        <f t="shared" si="8"/>
        <v>2.8247751079554897</v>
      </c>
      <c r="T26" s="13">
        <f t="shared" si="8"/>
        <v>2.4503137963733925</v>
      </c>
      <c r="U26" s="13">
        <f t="shared" si="8"/>
        <v>2.831587039374054</v>
      </c>
      <c r="V26" s="13">
        <f t="shared" si="8"/>
        <v>2.5901724402730375</v>
      </c>
      <c r="W26" s="13">
        <f t="shared" si="8"/>
        <v>2.5975417133520073</v>
      </c>
      <c r="X26" s="13">
        <f t="shared" si="8"/>
        <v>2.8197808680812564</v>
      </c>
      <c r="Y26" s="13">
        <f t="shared" si="8"/>
        <v>2.6694687616387336</v>
      </c>
    </row>
    <row r="27" spans="3:9" s="18" customFormat="1" ht="12.75">
      <c r="C27" s="22"/>
      <c r="D27" s="22"/>
      <c r="E27" s="22"/>
      <c r="F27" s="22"/>
      <c r="G27" s="22"/>
      <c r="I27" s="22"/>
    </row>
    <row r="28" s="3" customFormat="1" ht="12.75">
      <c r="I28" s="22"/>
    </row>
    <row r="29" s="3" customFormat="1" ht="12.75">
      <c r="I29" s="22"/>
    </row>
    <row r="30" s="3" customFormat="1" ht="12.75">
      <c r="I30" s="22"/>
    </row>
    <row r="31" s="3" customFormat="1" ht="12.75">
      <c r="I31" s="22"/>
    </row>
    <row r="32" s="3" customFormat="1" ht="12.75">
      <c r="I32" s="22"/>
    </row>
    <row r="33" s="3" customFormat="1" ht="12.75">
      <c r="I33" s="22"/>
    </row>
    <row r="34" s="3" customFormat="1" ht="12.75">
      <c r="I34" s="22"/>
    </row>
    <row r="35" s="3" customFormat="1" ht="12.75">
      <c r="I35" s="22"/>
    </row>
    <row r="36" s="3" customFormat="1" ht="12.75">
      <c r="I36" s="22"/>
    </row>
    <row r="37" s="3" customFormat="1" ht="12.75">
      <c r="I37" s="22"/>
    </row>
    <row r="38" s="3" customFormat="1" ht="12.75">
      <c r="I38" s="22"/>
    </row>
    <row r="39" s="3" customFormat="1" ht="12.75">
      <c r="I39" s="22"/>
    </row>
    <row r="40" s="3" customFormat="1" ht="12.75">
      <c r="I40" s="22"/>
    </row>
    <row r="41" s="3" customFormat="1" ht="12.75">
      <c r="I41" s="22"/>
    </row>
    <row r="42" s="3" customFormat="1" ht="12.75">
      <c r="I42" s="22"/>
    </row>
    <row r="43" s="3" customFormat="1" ht="12.75">
      <c r="I43" s="22"/>
    </row>
    <row r="44" s="3" customFormat="1" ht="12.75">
      <c r="I44" s="22"/>
    </row>
    <row r="45" s="3" customFormat="1" ht="12.75">
      <c r="I45" s="22"/>
    </row>
    <row r="46" s="3" customFormat="1" ht="12.75">
      <c r="I46" s="22"/>
    </row>
    <row r="47" s="3" customFormat="1" ht="12.75">
      <c r="I47" s="22"/>
    </row>
    <row r="48" s="3" customFormat="1" ht="12.75">
      <c r="I48" s="22"/>
    </row>
    <row r="49" s="3" customFormat="1" ht="12.75">
      <c r="I49" s="22"/>
    </row>
    <row r="50" s="3" customFormat="1" ht="12.75">
      <c r="I50" s="22"/>
    </row>
    <row r="51" s="3" customFormat="1" ht="12.75">
      <c r="I51" s="22"/>
    </row>
    <row r="52" s="3" customFormat="1" ht="12.75">
      <c r="I52" s="22"/>
    </row>
    <row r="53" s="3" customFormat="1" ht="12.75">
      <c r="I53" s="22"/>
    </row>
    <row r="54" s="3" customFormat="1" ht="12.75">
      <c r="I54" s="22"/>
    </row>
    <row r="55" s="3" customFormat="1" ht="12.75">
      <c r="I55" s="22"/>
    </row>
    <row r="56" s="3" customFormat="1" ht="12.75">
      <c r="I56" s="22"/>
    </row>
    <row r="57" s="3" customFormat="1" ht="12.75">
      <c r="I57" s="22"/>
    </row>
    <row r="58" s="3" customFormat="1" ht="12.75">
      <c r="I58" s="22"/>
    </row>
    <row r="59" s="3" customFormat="1" ht="12.75">
      <c r="I59" s="22"/>
    </row>
    <row r="60" s="3" customFormat="1" ht="12.75">
      <c r="I60" s="22"/>
    </row>
    <row r="61" s="3" customFormat="1" ht="12.75">
      <c r="I61" s="22"/>
    </row>
    <row r="62" s="3" customFormat="1" ht="12.75">
      <c r="I62" s="22"/>
    </row>
    <row r="63" s="3" customFormat="1" ht="12.75">
      <c r="I63" s="22"/>
    </row>
    <row r="64" s="3" customFormat="1" ht="12.75">
      <c r="I64" s="22"/>
    </row>
    <row r="65" s="3" customFormat="1" ht="12.75">
      <c r="I65" s="22"/>
    </row>
    <row r="66" s="3" customFormat="1" ht="12.75">
      <c r="I66" s="22"/>
    </row>
    <row r="67" s="3" customFormat="1" ht="12.75">
      <c r="I67" s="22"/>
    </row>
    <row r="68" s="3" customFormat="1" ht="12.75">
      <c r="I68" s="22"/>
    </row>
    <row r="69" s="3" customFormat="1" ht="12.75">
      <c r="I69" s="22"/>
    </row>
    <row r="70" s="3" customFormat="1" ht="12.75">
      <c r="I70" s="22"/>
    </row>
    <row r="71" s="3" customFormat="1" ht="12.75">
      <c r="I71" s="22"/>
    </row>
    <row r="72" s="3" customFormat="1" ht="12.75">
      <c r="I72" s="22"/>
    </row>
    <row r="73" s="3" customFormat="1" ht="12.75">
      <c r="I73" s="22"/>
    </row>
    <row r="74" s="3" customFormat="1" ht="12.75">
      <c r="I74" s="22"/>
    </row>
    <row r="75" s="3" customFormat="1" ht="12.75">
      <c r="I75" s="22"/>
    </row>
    <row r="76" s="3" customFormat="1" ht="12.75">
      <c r="I76" s="22"/>
    </row>
    <row r="77" s="3" customFormat="1" ht="12.75">
      <c r="I77" s="22"/>
    </row>
    <row r="78" s="3" customFormat="1" ht="12.75">
      <c r="I78" s="22"/>
    </row>
    <row r="79" s="3" customFormat="1" ht="12.75">
      <c r="I79" s="22"/>
    </row>
    <row r="80" s="3" customFormat="1" ht="12.75">
      <c r="I80" s="22"/>
    </row>
    <row r="81" s="3" customFormat="1" ht="12.75">
      <c r="I81" s="22"/>
    </row>
    <row r="82" s="3" customFormat="1" ht="12.75">
      <c r="I82" s="22"/>
    </row>
    <row r="83" s="3" customFormat="1" ht="12.75">
      <c r="I83" s="22"/>
    </row>
    <row r="84" s="3" customFormat="1" ht="12.75">
      <c r="I84" s="22"/>
    </row>
    <row r="85" s="3" customFormat="1" ht="12.75">
      <c r="I85" s="22"/>
    </row>
    <row r="86" s="3" customFormat="1" ht="12.75">
      <c r="I86" s="22"/>
    </row>
    <row r="87" s="3" customFormat="1" ht="12.75">
      <c r="I87" s="22"/>
    </row>
    <row r="88" s="3" customFormat="1" ht="12.75">
      <c r="I88" s="22"/>
    </row>
    <row r="89" s="3" customFormat="1" ht="12.75">
      <c r="I89" s="22"/>
    </row>
    <row r="90" s="3" customFormat="1" ht="12.75">
      <c r="I90" s="22"/>
    </row>
    <row r="91" s="3" customFormat="1" ht="12.75">
      <c r="I91" s="22"/>
    </row>
    <row r="92" s="3" customFormat="1" ht="12.75">
      <c r="I92" s="22"/>
    </row>
    <row r="93" s="3" customFormat="1" ht="12.75">
      <c r="I93" s="22"/>
    </row>
    <row r="94" s="3" customFormat="1" ht="12.75">
      <c r="I94" s="22"/>
    </row>
    <row r="95" s="3" customFormat="1" ht="12.75">
      <c r="I95" s="22"/>
    </row>
    <row r="96" s="3" customFormat="1" ht="12.75">
      <c r="I96" s="22"/>
    </row>
    <row r="97" s="3" customFormat="1" ht="12.75">
      <c r="I97" s="22"/>
    </row>
    <row r="98" s="3" customFormat="1" ht="12.75">
      <c r="I98" s="22"/>
    </row>
    <row r="99" s="3" customFormat="1" ht="12.75">
      <c r="I99" s="22"/>
    </row>
    <row r="100" s="3" customFormat="1" ht="12.75">
      <c r="I100" s="22"/>
    </row>
    <row r="101" s="3" customFormat="1" ht="12.75">
      <c r="I101" s="22"/>
    </row>
  </sheetData>
  <sheetProtection/>
  <mergeCells count="34">
    <mergeCell ref="C2:F2"/>
    <mergeCell ref="C1:F1"/>
    <mergeCell ref="A3:B3"/>
    <mergeCell ref="A5:A6"/>
    <mergeCell ref="B5:B6"/>
    <mergeCell ref="A4:B4"/>
    <mergeCell ref="A13:A16"/>
    <mergeCell ref="A17:A19"/>
    <mergeCell ref="A24:B24"/>
    <mergeCell ref="A20:A23"/>
    <mergeCell ref="I4:I5"/>
    <mergeCell ref="A9:A12"/>
    <mergeCell ref="C4:C5"/>
    <mergeCell ref="D4:D5"/>
    <mergeCell ref="E4:E5"/>
    <mergeCell ref="F4:F5"/>
    <mergeCell ref="G4:G5"/>
    <mergeCell ref="H4:H5"/>
    <mergeCell ref="N4:N5"/>
    <mergeCell ref="O4:O5"/>
    <mergeCell ref="P4:P5"/>
    <mergeCell ref="Q4:Q5"/>
    <mergeCell ref="J4:J5"/>
    <mergeCell ref="K4:K5"/>
    <mergeCell ref="L4:L5"/>
    <mergeCell ref="M4:M5"/>
    <mergeCell ref="R4:R5"/>
    <mergeCell ref="S4:S5"/>
    <mergeCell ref="T4:T5"/>
    <mergeCell ref="U4:U5"/>
    <mergeCell ref="V4:V5"/>
    <mergeCell ref="W4:W5"/>
    <mergeCell ref="X4:X5"/>
    <mergeCell ref="Y4:Y5"/>
  </mergeCells>
  <printOptions/>
  <pageMargins left="0.1968503937007874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Антонина Владимировна Никонова</cp:lastModifiedBy>
  <cp:lastPrinted>2016-10-03T08:36:29Z</cp:lastPrinted>
  <dcterms:created xsi:type="dcterms:W3CDTF">2007-12-13T08:11:03Z</dcterms:created>
  <dcterms:modified xsi:type="dcterms:W3CDTF">2018-03-01T06:43:10Z</dcterms:modified>
  <cp:category/>
  <cp:version/>
  <cp:contentType/>
  <cp:contentStatus/>
</cp:coreProperties>
</file>